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wsmbfo02\or\! SPRAWY\OR.4660 -zamówienia publiczne jednostek obsługiwanych\29.MBFO.OR.4660.29.4.2025 - wstępne konsultacje rynkowe\8. Dokumenty gotowe do publikacji 9.09.2025 r\"/>
    </mc:Choice>
  </mc:AlternateContent>
  <xr:revisionPtr revIDLastSave="0" documentId="13_ncr:1_{DEF0A492-96E9-405B-8583-6C33544C35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acunek wartości zamówieni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H29" i="1"/>
  <c r="K29" i="1"/>
  <c r="C20" i="1"/>
  <c r="C18" i="1" s="1"/>
  <c r="E22" i="1"/>
  <c r="E23" i="1"/>
  <c r="E24" i="1"/>
  <c r="E25" i="1"/>
  <c r="E26" i="1"/>
  <c r="E27" i="1"/>
  <c r="E28" i="1"/>
  <c r="C32" i="1"/>
  <c r="E32" i="1" s="1"/>
  <c r="E34" i="1"/>
  <c r="C35" i="1"/>
  <c r="E35" i="1" s="1"/>
  <c r="E37" i="1"/>
  <c r="K37" i="1"/>
  <c r="I35" i="1"/>
  <c r="K35" i="1" s="1"/>
  <c r="K34" i="1"/>
  <c r="I32" i="1"/>
  <c r="K32" i="1" s="1"/>
  <c r="K28" i="1"/>
  <c r="K27" i="1"/>
  <c r="K26" i="1"/>
  <c r="K25" i="1"/>
  <c r="K24" i="1"/>
  <c r="K23" i="1"/>
  <c r="K22" i="1"/>
  <c r="I20" i="1"/>
  <c r="K20" i="1" s="1"/>
  <c r="H37" i="1"/>
  <c r="F35" i="1"/>
  <c r="H35" i="1" s="1"/>
  <c r="H34" i="1"/>
  <c r="F32" i="1"/>
  <c r="H32" i="1" s="1"/>
  <c r="H28" i="1"/>
  <c r="H27" i="1"/>
  <c r="H26" i="1"/>
  <c r="H25" i="1"/>
  <c r="H24" i="1"/>
  <c r="H23" i="1"/>
  <c r="H22" i="1"/>
  <c r="F20" i="1"/>
  <c r="H20" i="1" s="1"/>
  <c r="F18" i="1" l="1"/>
  <c r="H18" i="1" s="1"/>
  <c r="I30" i="1"/>
  <c r="K30" i="1" s="1"/>
  <c r="I18" i="1"/>
  <c r="E13" i="1" s="1"/>
  <c r="F30" i="1"/>
  <c r="H30" i="1" s="1"/>
  <c r="C30" i="1"/>
  <c r="E30" i="1" s="1"/>
  <c r="E20" i="1"/>
  <c r="E18" i="1"/>
  <c r="D13" i="1" l="1"/>
  <c r="K18" i="1"/>
  <c r="E14" i="1" s="1"/>
  <c r="D14" i="1"/>
  <c r="C14" i="1"/>
  <c r="C13" i="1"/>
</calcChain>
</file>

<file path=xl/sharedStrings.xml><?xml version="1.0" encoding="utf-8"?>
<sst xmlns="http://schemas.openxmlformats.org/spreadsheetml/2006/main" count="101" uniqueCount="53">
  <si>
    <t>Załącznik nr 3 do ogłoszenia o wstępnych konsultacjach rynkowych</t>
  </si>
  <si>
    <t>Zgłaszający</t>
  </si>
  <si>
    <t>Nazwa:</t>
  </si>
  <si>
    <t> </t>
  </si>
  <si>
    <t>Adres:</t>
  </si>
  <si>
    <t>Wstępny szacunek wartości zamówienia</t>
  </si>
  <si>
    <t>1.</t>
  </si>
  <si>
    <t>2.</t>
  </si>
  <si>
    <t>Szacowana wartość zamówienia wynosi:</t>
  </si>
  <si>
    <t>2.1</t>
  </si>
  <si>
    <t>na 1 rok</t>
  </si>
  <si>
    <t>na 3 lata</t>
  </si>
  <si>
    <t>na 5 lat</t>
  </si>
  <si>
    <t>netto:</t>
  </si>
  <si>
    <t>brutto:</t>
  </si>
  <si>
    <t>netto</t>
  </si>
  <si>
    <t>stawka VAT</t>
  </si>
  <si>
    <t>brutto</t>
  </si>
  <si>
    <t>A.</t>
  </si>
  <si>
    <t>Zakres podstawowy zamówienia</t>
  </si>
  <si>
    <t>w tym:</t>
  </si>
  <si>
    <t>A.1.</t>
  </si>
  <si>
    <t>Udzielenie licencji na system ERP</t>
  </si>
  <si>
    <t>A.1.1.</t>
  </si>
  <si>
    <t>funkcjonalności z zakresu księgowości</t>
  </si>
  <si>
    <t>A.1.2.</t>
  </si>
  <si>
    <t>funkcjonalności z zakresu planowania</t>
  </si>
  <si>
    <t>A.1.3.</t>
  </si>
  <si>
    <t>funkcjonalności z zakresu płac</t>
  </si>
  <si>
    <t>A.1.4.</t>
  </si>
  <si>
    <t>funkcjonalności z zakresu kadr</t>
  </si>
  <si>
    <t>A.1.5.</t>
  </si>
  <si>
    <t>funkcjonalności z zakresu obiegu urlopów</t>
  </si>
  <si>
    <t>A.1.6.</t>
  </si>
  <si>
    <t>funkcjonalności z zakresu portalu pracowniczego</t>
  </si>
  <si>
    <t>A.2.</t>
  </si>
  <si>
    <t>A.3.</t>
  </si>
  <si>
    <t>Opieka serwisowa nad systemem ERP w trakcie wdrożenia oraz przez 36 miesięcy po zakończeniu wdrożenia i migracji</t>
  </si>
  <si>
    <t>B.</t>
  </si>
  <si>
    <t>Opcja</t>
  </si>
  <si>
    <t>B.1.</t>
  </si>
  <si>
    <t>wprowadzanie zmian funkcjonalności w systemie ERP w maksymalnym zakresie wymagającym przeznaczenia przez pracowników Wykonawcy 250 roboczogodzin</t>
  </si>
  <si>
    <t>B.1.1.</t>
  </si>
  <si>
    <t>1 roboczogodzina pracownika Wykonawcy</t>
  </si>
  <si>
    <t>B.2.</t>
  </si>
  <si>
    <t>B.2.1.</t>
  </si>
  <si>
    <t>1 szkolenie</t>
  </si>
  <si>
    <t>Znak sprawy: MBFO.OR.4660.29.4.2025</t>
  </si>
  <si>
    <t>Wdrożenie w MBFO systemu ERP oraz migracja danych do systemu ERP (w tym szkolenia użytkowników)</t>
  </si>
  <si>
    <t>przeprowadzenie dodatkowych szkoleń dla pracowników MBFO w maksymalnym zakresie 15 szkoleń (1 szkolenie = 6 godzin dydaktycznych, liczba uczestników - ok. 20 osób)</t>
  </si>
  <si>
    <r>
      <t xml:space="preserve">Szacowaną wartość zamówienia wskazaną w ust. 2.1 dla  Miejskiego Biura Finansów Oświaty </t>
    </r>
    <r>
      <rPr>
        <sz val="12"/>
        <color rgb="FF000000"/>
        <rFont val="Calibri"/>
        <family val="2"/>
        <charset val="238"/>
      </rPr>
      <t xml:space="preserve">m. st. Warszawy </t>
    </r>
    <r>
      <rPr>
        <sz val="12"/>
        <color rgb="FF000000"/>
        <rFont val="Calibri"/>
      </rPr>
      <t>obliczono zgodnie z poniższą tabelą:</t>
    </r>
  </si>
  <si>
    <t>Miejskie Biuro Finansów Oświaty m. st. Warszawy</t>
  </si>
  <si>
    <t xml:space="preserve">Oferuję wstępny szacunkowy koszt wartości zamówienia, którego przedmiotem jest dostarczenie i udzielenie licencji na zintegrowany system ERP do obsługi finansowo - księgowej, planowania budżetu, sprawozdawczości i system płacowo-kadrowy dla Miejskiego Biura Finansów Oświaty m.st. Warszawy.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</si>
</sst>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4" fillId="0" borderId="0" xfId="0" applyFont="1"/>
    <xf numFmtId="0" fontId="2" fillId="0" borderId="1" xfId="0" applyFont="1" applyBorder="1"/>
    <xf numFmtId="0" fontId="4" fillId="0" borderId="0" xfId="0" applyFont="1" applyAlignment="1">
      <alignment wrapText="1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 wrapText="1"/>
    </xf>
    <xf numFmtId="9" fontId="2" fillId="2" borderId="2" xfId="0" applyNumberFormat="1" applyFont="1" applyFill="1" applyBorder="1"/>
    <xf numFmtId="0" fontId="5" fillId="0" borderId="4" xfId="0" applyFont="1" applyBorder="1" applyAlignment="1">
      <alignment horizontal="center" vertical="center" wrapText="1"/>
    </xf>
    <xf numFmtId="9" fontId="2" fillId="2" borderId="1" xfId="0" applyNumberFormat="1" applyFont="1" applyFill="1" applyBorder="1"/>
    <xf numFmtId="8" fontId="2" fillId="0" borderId="2" xfId="0" applyNumberFormat="1" applyFont="1" applyBorder="1"/>
    <xf numFmtId="9" fontId="2" fillId="0" borderId="2" xfId="0" applyNumberFormat="1" applyFont="1" applyBorder="1"/>
    <xf numFmtId="0" fontId="2" fillId="0" borderId="2" xfId="0" applyFont="1" applyBorder="1"/>
    <xf numFmtId="9" fontId="2" fillId="2" borderId="5" xfId="0" applyNumberFormat="1" applyFont="1" applyFill="1" applyBorder="1"/>
    <xf numFmtId="0" fontId="2" fillId="0" borderId="8" xfId="0" applyFont="1" applyBorder="1"/>
    <xf numFmtId="8" fontId="2" fillId="0" borderId="9" xfId="0" applyNumberFormat="1" applyFont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9" fontId="2" fillId="2" borderId="12" xfId="0" applyNumberFormat="1" applyFont="1" applyFill="1" applyBorder="1"/>
    <xf numFmtId="8" fontId="2" fillId="0" borderId="13" xfId="0" applyNumberFormat="1" applyFont="1" applyBorder="1" applyAlignment="1">
      <alignment wrapText="1"/>
    </xf>
    <xf numFmtId="8" fontId="2" fillId="0" borderId="14" xfId="0" applyNumberFormat="1" applyFont="1" applyBorder="1" applyAlignment="1">
      <alignment wrapText="1"/>
    </xf>
    <xf numFmtId="0" fontId="2" fillId="0" borderId="15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8" fontId="2" fillId="0" borderId="20" xfId="0" applyNumberFormat="1" applyFont="1" applyBorder="1" applyAlignment="1">
      <alignment wrapText="1"/>
    </xf>
    <xf numFmtId="8" fontId="5" fillId="0" borderId="18" xfId="0" applyNumberFormat="1" applyFont="1" applyBorder="1"/>
    <xf numFmtId="8" fontId="5" fillId="0" borderId="19" xfId="0" applyNumberFormat="1" applyFont="1" applyBorder="1"/>
    <xf numFmtId="9" fontId="5" fillId="0" borderId="6" xfId="0" applyNumberFormat="1" applyFont="1" applyBorder="1"/>
    <xf numFmtId="8" fontId="5" fillId="0" borderId="7" xfId="0" applyNumberFormat="1" applyFont="1" applyBorder="1" applyAlignment="1">
      <alignment wrapText="1"/>
    </xf>
    <xf numFmtId="0" fontId="2" fillId="0" borderId="21" xfId="0" applyFont="1" applyBorder="1"/>
    <xf numFmtId="0" fontId="2" fillId="0" borderId="14" xfId="0" applyFont="1" applyBorder="1"/>
    <xf numFmtId="8" fontId="5" fillId="0" borderId="23" xfId="0" applyNumberFormat="1" applyFont="1" applyBorder="1"/>
    <xf numFmtId="8" fontId="2" fillId="0" borderId="3" xfId="0" applyNumberFormat="1" applyFont="1" applyBorder="1"/>
    <xf numFmtId="0" fontId="2" fillId="0" borderId="3" xfId="0" applyFont="1" applyBorder="1"/>
    <xf numFmtId="164" fontId="2" fillId="2" borderId="3" xfId="0" applyNumberFormat="1" applyFont="1" applyFill="1" applyBorder="1"/>
    <xf numFmtId="164" fontId="2" fillId="2" borderId="24" xfId="0" applyNumberFormat="1" applyFont="1" applyFill="1" applyBorder="1"/>
    <xf numFmtId="164" fontId="2" fillId="2" borderId="25" xfId="0" applyNumberFormat="1" applyFont="1" applyFill="1" applyBorder="1"/>
    <xf numFmtId="0" fontId="2" fillId="3" borderId="9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8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top"/>
    </xf>
    <xf numFmtId="0" fontId="5" fillId="0" borderId="2" xfId="0" applyFont="1" applyBorder="1"/>
    <xf numFmtId="0" fontId="8" fillId="0" borderId="0" xfId="0" applyFont="1"/>
    <xf numFmtId="0" fontId="2" fillId="0" borderId="0" xfId="0" applyFont="1" applyAlignment="1">
      <alignment horizontal="left" wrapText="1"/>
    </xf>
    <xf numFmtId="0" fontId="5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9" fillId="0" borderId="14" xfId="0" applyFont="1" applyBorder="1"/>
    <xf numFmtId="0" fontId="9" fillId="0" borderId="21" xfId="0" applyFont="1" applyBorder="1"/>
    <xf numFmtId="0" fontId="9" fillId="0" borderId="14" xfId="0" applyFont="1" applyBorder="1" applyAlignment="1">
      <alignment wrapText="1"/>
    </xf>
    <xf numFmtId="0" fontId="9" fillId="0" borderId="22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Normal="100" workbookViewId="0">
      <selection activeCell="B37" sqref="B37"/>
    </sheetView>
  </sheetViews>
  <sheetFormatPr defaultColWidth="9.140625" defaultRowHeight="15.75" x14ac:dyDescent="0.25"/>
  <cols>
    <col min="1" max="1" width="8" style="1" customWidth="1"/>
    <col min="2" max="2" width="153.7109375" style="1" bestFit="1" customWidth="1"/>
    <col min="3" max="3" width="14" style="1" customWidth="1"/>
    <col min="4" max="4" width="12.5703125" style="1" customWidth="1"/>
    <col min="5" max="5" width="14.140625" style="1" customWidth="1"/>
    <col min="6" max="6" width="11.42578125" style="1" customWidth="1"/>
    <col min="7" max="7" width="11.85546875" style="1" customWidth="1"/>
    <col min="8" max="8" width="11.7109375" style="1" customWidth="1"/>
    <col min="9" max="9" width="11.28515625" style="1" customWidth="1"/>
    <col min="10" max="10" width="12" style="1" customWidth="1"/>
    <col min="11" max="11" width="11.5703125" style="1" customWidth="1"/>
    <col min="12" max="16384" width="9.140625" style="1"/>
  </cols>
  <sheetData>
    <row r="1" spans="1:11" x14ac:dyDescent="0.25">
      <c r="A1" s="3"/>
      <c r="B1" s="49" t="s">
        <v>0</v>
      </c>
      <c r="C1" s="49"/>
      <c r="D1" s="49"/>
      <c r="E1" s="49"/>
    </row>
    <row r="2" spans="1:11" x14ac:dyDescent="0.25">
      <c r="A2" s="3"/>
      <c r="B2" s="3" t="s">
        <v>47</v>
      </c>
      <c r="C2" s="52"/>
      <c r="D2" s="52"/>
      <c r="E2" s="52"/>
    </row>
    <row r="3" spans="1:11" x14ac:dyDescent="0.25">
      <c r="A3" s="3"/>
      <c r="B3" s="3"/>
      <c r="C3" s="53"/>
      <c r="D3" s="53"/>
      <c r="E3" s="53"/>
    </row>
    <row r="4" spans="1:11" x14ac:dyDescent="0.25">
      <c r="A4" s="4" t="s">
        <v>1</v>
      </c>
      <c r="B4" s="3"/>
      <c r="C4" s="3"/>
      <c r="D4" s="3"/>
      <c r="E4" s="2"/>
    </row>
    <row r="5" spans="1:11" x14ac:dyDescent="0.25">
      <c r="A5" s="3" t="s">
        <v>2</v>
      </c>
      <c r="B5" s="5" t="s">
        <v>3</v>
      </c>
      <c r="C5" s="3"/>
      <c r="D5" s="3"/>
      <c r="E5" s="2"/>
    </row>
    <row r="6" spans="1:11" x14ac:dyDescent="0.25">
      <c r="A6" s="3" t="s">
        <v>4</v>
      </c>
      <c r="B6" s="5" t="s">
        <v>3</v>
      </c>
      <c r="C6" s="3"/>
      <c r="D6" s="3"/>
      <c r="E6" s="2"/>
    </row>
    <row r="7" spans="1:11" ht="21" x14ac:dyDescent="0.35">
      <c r="A7" s="3"/>
      <c r="B7" s="6" t="s">
        <v>5</v>
      </c>
      <c r="C7" s="6"/>
      <c r="D7" s="6"/>
      <c r="E7" s="8"/>
    </row>
    <row r="8" spans="1:11" ht="21" x14ac:dyDescent="0.35">
      <c r="A8" s="3"/>
      <c r="B8" s="6"/>
      <c r="C8" s="6"/>
      <c r="D8" s="6"/>
      <c r="E8" s="8"/>
    </row>
    <row r="9" spans="1:11" ht="31.5" x14ac:dyDescent="0.25">
      <c r="A9" s="46" t="s">
        <v>6</v>
      </c>
      <c r="B9" s="10" t="s">
        <v>52</v>
      </c>
      <c r="C9" s="2"/>
      <c r="D9" s="2"/>
      <c r="E9" s="2"/>
    </row>
    <row r="10" spans="1:11" x14ac:dyDescent="0.25">
      <c r="A10" s="3"/>
      <c r="B10" s="2"/>
      <c r="C10" s="2"/>
      <c r="D10" s="2"/>
      <c r="E10" s="2"/>
      <c r="H10" s="45"/>
    </row>
    <row r="11" spans="1:11" x14ac:dyDescent="0.25">
      <c r="A11" s="3" t="s">
        <v>7</v>
      </c>
      <c r="B11" s="3" t="s">
        <v>8</v>
      </c>
      <c r="C11" s="2"/>
      <c r="D11" s="2"/>
      <c r="E11" s="2"/>
    </row>
    <row r="12" spans="1:11" x14ac:dyDescent="0.25">
      <c r="A12" s="9" t="s">
        <v>9</v>
      </c>
      <c r="B12" s="4" t="s">
        <v>51</v>
      </c>
      <c r="C12" s="42" t="s">
        <v>10</v>
      </c>
      <c r="D12" s="43" t="s">
        <v>11</v>
      </c>
      <c r="E12" s="44" t="s">
        <v>12</v>
      </c>
    </row>
    <row r="13" spans="1:11" x14ac:dyDescent="0.25">
      <c r="A13" s="3"/>
      <c r="B13" s="16" t="s">
        <v>13</v>
      </c>
      <c r="C13" s="14">
        <f>SUM(C18,C30)</f>
        <v>0</v>
      </c>
      <c r="D13" s="14">
        <f>SUM(F18,F30)</f>
        <v>0</v>
      </c>
      <c r="E13" s="14">
        <f>SUM(I18,I30)</f>
        <v>0</v>
      </c>
    </row>
    <row r="14" spans="1:11" x14ac:dyDescent="0.25">
      <c r="A14" s="3"/>
      <c r="B14" s="16" t="s">
        <v>14</v>
      </c>
      <c r="C14" s="14">
        <f>SUM(E18,E30)</f>
        <v>0</v>
      </c>
      <c r="D14" s="14">
        <f>SUM(H18,H30)</f>
        <v>0</v>
      </c>
      <c r="E14" s="14">
        <f>SUM(K18,K30)</f>
        <v>0</v>
      </c>
    </row>
    <row r="15" spans="1:11" x14ac:dyDescent="0.25">
      <c r="A15" s="3"/>
      <c r="B15" s="4"/>
      <c r="C15" s="3"/>
      <c r="D15" s="3"/>
      <c r="E15" s="2"/>
    </row>
    <row r="16" spans="1:11" ht="16.5" thickBot="1" x14ac:dyDescent="0.3">
      <c r="A16" s="3"/>
      <c r="B16" s="48" t="s">
        <v>50</v>
      </c>
      <c r="C16" s="50" t="s">
        <v>10</v>
      </c>
      <c r="D16" s="50"/>
      <c r="E16" s="50"/>
      <c r="F16" s="50" t="s">
        <v>11</v>
      </c>
      <c r="G16" s="50"/>
      <c r="H16" s="50"/>
      <c r="I16" s="51" t="s">
        <v>12</v>
      </c>
      <c r="J16" s="51"/>
      <c r="K16" s="51"/>
    </row>
    <row r="17" spans="1:11" ht="32.25" thickBot="1" x14ac:dyDescent="0.3">
      <c r="A17" s="3"/>
      <c r="B17" s="3"/>
      <c r="C17" s="26" t="s">
        <v>15</v>
      </c>
      <c r="D17" s="27" t="s">
        <v>16</v>
      </c>
      <c r="E17" s="12" t="s">
        <v>17</v>
      </c>
      <c r="F17" s="26" t="s">
        <v>15</v>
      </c>
      <c r="G17" s="27" t="s">
        <v>16</v>
      </c>
      <c r="H17" s="12" t="s">
        <v>17</v>
      </c>
      <c r="I17" s="26" t="s">
        <v>15</v>
      </c>
      <c r="J17" s="27" t="s">
        <v>16</v>
      </c>
      <c r="K17" s="12" t="s">
        <v>17</v>
      </c>
    </row>
    <row r="18" spans="1:11" x14ac:dyDescent="0.25">
      <c r="A18" s="16" t="s">
        <v>18</v>
      </c>
      <c r="B18" s="47" t="s">
        <v>19</v>
      </c>
      <c r="C18" s="29">
        <f>SUM(C20,C28,C29)</f>
        <v>0</v>
      </c>
      <c r="D18" s="31">
        <v>0.23</v>
      </c>
      <c r="E18" s="32">
        <f t="shared" ref="E18" si="0">C18+(C18*D18)</f>
        <v>0</v>
      </c>
      <c r="F18" s="35">
        <f>SUM(F20,F28,F29)</f>
        <v>0</v>
      </c>
      <c r="G18" s="31">
        <v>0.23</v>
      </c>
      <c r="H18" s="32">
        <f t="shared" ref="H18" si="1">F18+(F18*G18)</f>
        <v>0</v>
      </c>
      <c r="I18" s="35">
        <f>SUM(I20,I28,I29)</f>
        <v>0</v>
      </c>
      <c r="J18" s="31">
        <v>0.23</v>
      </c>
      <c r="K18" s="32">
        <f t="shared" ref="K18" si="2">I18+(I18*J18)</f>
        <v>0</v>
      </c>
    </row>
    <row r="19" spans="1:11" x14ac:dyDescent="0.25">
      <c r="A19" s="18" t="s">
        <v>3</v>
      </c>
      <c r="B19" s="33" t="s">
        <v>20</v>
      </c>
      <c r="C19" s="7" t="s">
        <v>3</v>
      </c>
      <c r="D19" s="7" t="s">
        <v>3</v>
      </c>
      <c r="E19" s="24"/>
      <c r="F19" s="7" t="s">
        <v>3</v>
      </c>
      <c r="G19" s="7" t="s">
        <v>3</v>
      </c>
      <c r="H19" s="24"/>
      <c r="I19" s="7" t="s">
        <v>3</v>
      </c>
      <c r="J19" s="7" t="s">
        <v>3</v>
      </c>
      <c r="K19" s="24"/>
    </row>
    <row r="20" spans="1:11" x14ac:dyDescent="0.25">
      <c r="A20" s="20" t="s">
        <v>21</v>
      </c>
      <c r="B20" s="34" t="s">
        <v>22</v>
      </c>
      <c r="C20" s="36">
        <f>SUM(C22:C27)</f>
        <v>0</v>
      </c>
      <c r="D20" s="15">
        <v>0.23</v>
      </c>
      <c r="E20" s="19">
        <f>C20+(C20*D20)</f>
        <v>0</v>
      </c>
      <c r="F20" s="36">
        <f>SUM(F22:F27)</f>
        <v>0</v>
      </c>
      <c r="G20" s="15">
        <v>0.23</v>
      </c>
      <c r="H20" s="19">
        <f>F20+(F20*G20)</f>
        <v>0</v>
      </c>
      <c r="I20" s="36">
        <f>SUM(I22:I27)</f>
        <v>0</v>
      </c>
      <c r="J20" s="15">
        <v>0.23</v>
      </c>
      <c r="K20" s="19">
        <f>I20+(I20*J20)</f>
        <v>0</v>
      </c>
    </row>
    <row r="21" spans="1:11" x14ac:dyDescent="0.25">
      <c r="A21" s="20" t="s">
        <v>3</v>
      </c>
      <c r="B21" s="34" t="s">
        <v>20</v>
      </c>
      <c r="C21" s="37" t="s">
        <v>3</v>
      </c>
      <c r="D21" s="16" t="s">
        <v>3</v>
      </c>
      <c r="E21" s="19"/>
      <c r="F21" s="37" t="s">
        <v>3</v>
      </c>
      <c r="G21" s="16" t="s">
        <v>3</v>
      </c>
      <c r="H21" s="19"/>
      <c r="I21" s="37" t="s">
        <v>3</v>
      </c>
      <c r="J21" s="16" t="s">
        <v>3</v>
      </c>
      <c r="K21" s="19"/>
    </row>
    <row r="22" spans="1:11" x14ac:dyDescent="0.25">
      <c r="A22" s="20" t="s">
        <v>23</v>
      </c>
      <c r="B22" s="34" t="s">
        <v>24</v>
      </c>
      <c r="C22" s="38"/>
      <c r="D22" s="11">
        <v>0.23</v>
      </c>
      <c r="E22" s="19">
        <f t="shared" ref="E22:E37" si="3">C22+(C22*D22)</f>
        <v>0</v>
      </c>
      <c r="F22" s="38"/>
      <c r="G22" s="11">
        <v>0.23</v>
      </c>
      <c r="H22" s="19">
        <f t="shared" ref="H22:H30" si="4">F22+(F22*G22)</f>
        <v>0</v>
      </c>
      <c r="I22" s="38"/>
      <c r="J22" s="11">
        <v>0.23</v>
      </c>
      <c r="K22" s="19">
        <f t="shared" ref="K22:K30" si="5">I22+(I22*J22)</f>
        <v>0</v>
      </c>
    </row>
    <row r="23" spans="1:11" x14ac:dyDescent="0.25">
      <c r="A23" s="20" t="s">
        <v>25</v>
      </c>
      <c r="B23" s="34" t="s">
        <v>26</v>
      </c>
      <c r="C23" s="38"/>
      <c r="D23" s="11">
        <v>0.23</v>
      </c>
      <c r="E23" s="19">
        <f t="shared" si="3"/>
        <v>0</v>
      </c>
      <c r="F23" s="38"/>
      <c r="G23" s="11">
        <v>0.23</v>
      </c>
      <c r="H23" s="19">
        <f t="shared" si="4"/>
        <v>0</v>
      </c>
      <c r="I23" s="38"/>
      <c r="J23" s="11">
        <v>0.23</v>
      </c>
      <c r="K23" s="19">
        <f t="shared" si="5"/>
        <v>0</v>
      </c>
    </row>
    <row r="24" spans="1:11" x14ac:dyDescent="0.25">
      <c r="A24" s="20" t="s">
        <v>27</v>
      </c>
      <c r="B24" s="34" t="s">
        <v>28</v>
      </c>
      <c r="C24" s="38"/>
      <c r="D24" s="11">
        <v>0.23</v>
      </c>
      <c r="E24" s="19">
        <f t="shared" si="3"/>
        <v>0</v>
      </c>
      <c r="F24" s="38"/>
      <c r="G24" s="11">
        <v>0.23</v>
      </c>
      <c r="H24" s="19">
        <f t="shared" si="4"/>
        <v>0</v>
      </c>
      <c r="I24" s="38"/>
      <c r="J24" s="11">
        <v>0.23</v>
      </c>
      <c r="K24" s="19">
        <f t="shared" si="5"/>
        <v>0</v>
      </c>
    </row>
    <row r="25" spans="1:11" x14ac:dyDescent="0.25">
      <c r="A25" s="20" t="s">
        <v>29</v>
      </c>
      <c r="B25" s="34" t="s">
        <v>30</v>
      </c>
      <c r="C25" s="38"/>
      <c r="D25" s="11">
        <v>0.23</v>
      </c>
      <c r="E25" s="19">
        <f t="shared" si="3"/>
        <v>0</v>
      </c>
      <c r="F25" s="38"/>
      <c r="G25" s="11">
        <v>0.23</v>
      </c>
      <c r="H25" s="19">
        <f t="shared" si="4"/>
        <v>0</v>
      </c>
      <c r="I25" s="38"/>
      <c r="J25" s="11">
        <v>0.23</v>
      </c>
      <c r="K25" s="19">
        <f t="shared" si="5"/>
        <v>0</v>
      </c>
    </row>
    <row r="26" spans="1:11" x14ac:dyDescent="0.25">
      <c r="A26" s="20" t="s">
        <v>31</v>
      </c>
      <c r="B26" s="34" t="s">
        <v>32</v>
      </c>
      <c r="C26" s="38"/>
      <c r="D26" s="11">
        <v>0.23</v>
      </c>
      <c r="E26" s="19">
        <f t="shared" si="3"/>
        <v>0</v>
      </c>
      <c r="F26" s="38"/>
      <c r="G26" s="11">
        <v>0.23</v>
      </c>
      <c r="H26" s="19">
        <f t="shared" si="4"/>
        <v>0</v>
      </c>
      <c r="I26" s="38"/>
      <c r="J26" s="11">
        <v>0.23</v>
      </c>
      <c r="K26" s="19">
        <f t="shared" si="5"/>
        <v>0</v>
      </c>
    </row>
    <row r="27" spans="1:11" x14ac:dyDescent="0.25">
      <c r="A27" s="25" t="s">
        <v>33</v>
      </c>
      <c r="B27" s="34" t="s">
        <v>34</v>
      </c>
      <c r="C27" s="38"/>
      <c r="D27" s="11">
        <v>0.23</v>
      </c>
      <c r="E27" s="19">
        <f t="shared" si="3"/>
        <v>0</v>
      </c>
      <c r="F27" s="38"/>
      <c r="G27" s="11">
        <v>0.23</v>
      </c>
      <c r="H27" s="19">
        <f t="shared" si="4"/>
        <v>0</v>
      </c>
      <c r="I27" s="38"/>
      <c r="J27" s="11">
        <v>0.23</v>
      </c>
      <c r="K27" s="19">
        <f t="shared" si="5"/>
        <v>0</v>
      </c>
    </row>
    <row r="28" spans="1:11" ht="16.5" thickBot="1" x14ac:dyDescent="0.3">
      <c r="A28" s="18" t="s">
        <v>35</v>
      </c>
      <c r="B28" s="41" t="s">
        <v>48</v>
      </c>
      <c r="C28" s="38"/>
      <c r="D28" s="17">
        <v>0.23</v>
      </c>
      <c r="E28" s="19">
        <f t="shared" si="3"/>
        <v>0</v>
      </c>
      <c r="F28" s="38"/>
      <c r="G28" s="17">
        <v>0.23</v>
      </c>
      <c r="H28" s="19">
        <f t="shared" si="4"/>
        <v>0</v>
      </c>
      <c r="I28" s="38"/>
      <c r="J28" s="17">
        <v>0.23</v>
      </c>
      <c r="K28" s="19">
        <f t="shared" si="5"/>
        <v>0</v>
      </c>
    </row>
    <row r="29" spans="1:11" ht="16.5" thickBot="1" x14ac:dyDescent="0.3">
      <c r="A29" s="20" t="s">
        <v>36</v>
      </c>
      <c r="B29" s="34" t="s">
        <v>37</v>
      </c>
      <c r="C29" s="39"/>
      <c r="D29" s="13">
        <v>0.23</v>
      </c>
      <c r="E29" s="28">
        <f t="shared" si="3"/>
        <v>0</v>
      </c>
      <c r="F29" s="39"/>
      <c r="G29" s="13">
        <v>0.23</v>
      </c>
      <c r="H29" s="28">
        <f t="shared" si="4"/>
        <v>0</v>
      </c>
      <c r="I29" s="39"/>
      <c r="J29" s="13">
        <v>0.23</v>
      </c>
      <c r="K29" s="28">
        <f t="shared" si="5"/>
        <v>0</v>
      </c>
    </row>
    <row r="30" spans="1:11" x14ac:dyDescent="0.25">
      <c r="A30" s="16" t="s">
        <v>38</v>
      </c>
      <c r="B30" s="47" t="s">
        <v>39</v>
      </c>
      <c r="C30" s="30">
        <f>SUM(C32+C35)</f>
        <v>0</v>
      </c>
      <c r="D30" s="31">
        <v>0.23</v>
      </c>
      <c r="E30" s="32">
        <f t="shared" si="3"/>
        <v>0</v>
      </c>
      <c r="F30" s="35">
        <f>SUM(F32+F35)</f>
        <v>0</v>
      </c>
      <c r="G30" s="31">
        <v>0.23</v>
      </c>
      <c r="H30" s="32">
        <f t="shared" si="4"/>
        <v>0</v>
      </c>
      <c r="I30" s="35">
        <f>SUM(I32+I35)</f>
        <v>0</v>
      </c>
      <c r="J30" s="31">
        <v>0.23</v>
      </c>
      <c r="K30" s="32">
        <f t="shared" si="5"/>
        <v>0</v>
      </c>
    </row>
    <row r="31" spans="1:11" x14ac:dyDescent="0.25">
      <c r="A31" s="18" t="s">
        <v>3</v>
      </c>
      <c r="B31" s="33" t="s">
        <v>20</v>
      </c>
      <c r="C31" s="37" t="s">
        <v>3</v>
      </c>
      <c r="D31" s="16" t="s">
        <v>3</v>
      </c>
      <c r="E31" s="19"/>
      <c r="F31" s="37" t="s">
        <v>3</v>
      </c>
      <c r="G31" s="16" t="s">
        <v>3</v>
      </c>
      <c r="H31" s="19"/>
      <c r="I31" s="37" t="s">
        <v>3</v>
      </c>
      <c r="J31" s="16" t="s">
        <v>3</v>
      </c>
      <c r="K31" s="19"/>
    </row>
    <row r="32" spans="1:11" x14ac:dyDescent="0.25">
      <c r="A32" s="20" t="s">
        <v>40</v>
      </c>
      <c r="B32" s="54" t="s">
        <v>41</v>
      </c>
      <c r="C32" s="36">
        <f>C34*250</f>
        <v>0</v>
      </c>
      <c r="D32" s="15">
        <v>0.23</v>
      </c>
      <c r="E32" s="19">
        <f t="shared" si="3"/>
        <v>0</v>
      </c>
      <c r="F32" s="36">
        <f>F34*250</f>
        <v>0</v>
      </c>
      <c r="G32" s="15">
        <v>0.23</v>
      </c>
      <c r="H32" s="19">
        <f t="shared" ref="H32" si="6">F32+(F32*G32)</f>
        <v>0</v>
      </c>
      <c r="I32" s="36">
        <f>I34*250</f>
        <v>0</v>
      </c>
      <c r="J32" s="15">
        <v>0.23</v>
      </c>
      <c r="K32" s="19">
        <f t="shared" ref="K32" si="7">I32+(I32*J32)</f>
        <v>0</v>
      </c>
    </row>
    <row r="33" spans="1:11" x14ac:dyDescent="0.25">
      <c r="A33" s="20" t="s">
        <v>3</v>
      </c>
      <c r="B33" s="54" t="s">
        <v>20</v>
      </c>
      <c r="C33" s="37" t="s">
        <v>3</v>
      </c>
      <c r="D33" s="16" t="s">
        <v>3</v>
      </c>
      <c r="E33" s="19"/>
      <c r="F33" s="37" t="s">
        <v>3</v>
      </c>
      <c r="G33" s="16" t="s">
        <v>3</v>
      </c>
      <c r="H33" s="19"/>
      <c r="I33" s="37" t="s">
        <v>3</v>
      </c>
      <c r="J33" s="16" t="s">
        <v>3</v>
      </c>
      <c r="K33" s="19"/>
    </row>
    <row r="34" spans="1:11" x14ac:dyDescent="0.25">
      <c r="A34" s="18" t="s">
        <v>42</v>
      </c>
      <c r="B34" s="55" t="s">
        <v>43</v>
      </c>
      <c r="C34" s="38"/>
      <c r="D34" s="11">
        <v>0.23</v>
      </c>
      <c r="E34" s="19">
        <f t="shared" si="3"/>
        <v>0</v>
      </c>
      <c r="F34" s="38"/>
      <c r="G34" s="11">
        <v>0.23</v>
      </c>
      <c r="H34" s="19">
        <f t="shared" ref="H34:H35" si="8">F34+(F34*G34)</f>
        <v>0</v>
      </c>
      <c r="I34" s="38"/>
      <c r="J34" s="11">
        <v>0.23</v>
      </c>
      <c r="K34" s="19">
        <f t="shared" ref="K34:K35" si="9">I34+(I34*J34)</f>
        <v>0</v>
      </c>
    </row>
    <row r="35" spans="1:11" ht="29.25" customHeight="1" x14ac:dyDescent="0.25">
      <c r="A35" s="20" t="s">
        <v>44</v>
      </c>
      <c r="B35" s="56" t="s">
        <v>49</v>
      </c>
      <c r="C35" s="36">
        <f>C37*15</f>
        <v>0</v>
      </c>
      <c r="D35" s="15">
        <v>0.23</v>
      </c>
      <c r="E35" s="19">
        <f t="shared" si="3"/>
        <v>0</v>
      </c>
      <c r="F35" s="36">
        <f>F37*15</f>
        <v>0</v>
      </c>
      <c r="G35" s="15">
        <v>0.23</v>
      </c>
      <c r="H35" s="19">
        <f t="shared" si="8"/>
        <v>0</v>
      </c>
      <c r="I35" s="36">
        <f>I37*15</f>
        <v>0</v>
      </c>
      <c r="J35" s="15">
        <v>0.23</v>
      </c>
      <c r="K35" s="19">
        <f t="shared" si="9"/>
        <v>0</v>
      </c>
    </row>
    <row r="36" spans="1:11" x14ac:dyDescent="0.25">
      <c r="A36" s="20" t="s">
        <v>3</v>
      </c>
      <c r="B36" s="54" t="s">
        <v>20</v>
      </c>
      <c r="C36" s="37" t="s">
        <v>3</v>
      </c>
      <c r="D36" s="16" t="s">
        <v>3</v>
      </c>
      <c r="E36" s="19"/>
      <c r="F36" s="37"/>
      <c r="G36" s="16" t="s">
        <v>3</v>
      </c>
      <c r="H36" s="19"/>
      <c r="I36" s="37" t="s">
        <v>3</v>
      </c>
      <c r="J36" s="16" t="s">
        <v>3</v>
      </c>
      <c r="K36" s="19"/>
    </row>
    <row r="37" spans="1:11" ht="16.5" thickBot="1" x14ac:dyDescent="0.3">
      <c r="A37" s="21" t="s">
        <v>45</v>
      </c>
      <c r="B37" s="57" t="s">
        <v>46</v>
      </c>
      <c r="C37" s="40"/>
      <c r="D37" s="22">
        <v>0.23</v>
      </c>
      <c r="E37" s="23">
        <f t="shared" si="3"/>
        <v>0</v>
      </c>
      <c r="F37" s="40"/>
      <c r="G37" s="22">
        <v>0.23</v>
      </c>
      <c r="H37" s="23">
        <f t="shared" ref="H37" si="10">F37+(F37*G37)</f>
        <v>0</v>
      </c>
      <c r="I37" s="40"/>
      <c r="J37" s="22">
        <v>0.23</v>
      </c>
      <c r="K37" s="23">
        <f t="shared" ref="K37" si="11">I37+(I37*J37)</f>
        <v>0</v>
      </c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9"/>
      <c r="B39" s="4"/>
      <c r="C39" s="43"/>
      <c r="D39" s="43"/>
      <c r="E39" s="44"/>
    </row>
    <row r="40" spans="1:11" x14ac:dyDescent="0.25">
      <c r="A40" s="3"/>
      <c r="B40" s="3"/>
      <c r="C40" s="3"/>
      <c r="D40" s="3"/>
      <c r="E40" s="2"/>
    </row>
  </sheetData>
  <mergeCells count="6">
    <mergeCell ref="B1:E1"/>
    <mergeCell ref="C16:E16"/>
    <mergeCell ref="F16:H16"/>
    <mergeCell ref="I16:K16"/>
    <mergeCell ref="C2:E2"/>
    <mergeCell ref="C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4AC99821EDD7409CC17B544BD9AA10" ma:contentTypeVersion="11" ma:contentTypeDescription="Utwórz nowy dokument." ma:contentTypeScope="" ma:versionID="966947b5225af18dccc30a0a00baf7a5">
  <xsd:schema xmlns:xsd="http://www.w3.org/2001/XMLSchema" xmlns:xs="http://www.w3.org/2001/XMLSchema" xmlns:p="http://schemas.microsoft.com/office/2006/metadata/properties" xmlns:ns2="2e0f0a9c-e2b0-4a0e-9f0c-bec1a4681825" xmlns:ns3="34e19c41-e7ae-4584-991d-a75118f417aa" targetNamespace="http://schemas.microsoft.com/office/2006/metadata/properties" ma:root="true" ma:fieldsID="6169eb71944e27a6f561a60d3e77abe7" ns2:_="" ns3:_="">
    <xsd:import namespace="2e0f0a9c-e2b0-4a0e-9f0c-bec1a4681825"/>
    <xsd:import namespace="34e19c41-e7ae-4584-991d-a75118f417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0a9c-e2b0-4a0e-9f0c-bec1a46818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a37ca91-f075-42ca-bc95-29f15eca3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19c41-e7ae-4584-991d-a75118f417a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fb5969-e8b7-4993-8d2b-62ca586283af}" ma:internalName="TaxCatchAll" ma:showField="CatchAllData" ma:web="34e19c41-e7ae-4584-991d-a75118f417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e19c41-e7ae-4584-991d-a75118f417aa" xsi:nil="true"/>
    <lcf76f155ced4ddcb4097134ff3c332f xmlns="2e0f0a9c-e2b0-4a0e-9f0c-bec1a46818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B60A5C-EA1E-4797-82DA-42533B61EC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A3F9EB-F0B4-4B4F-8A68-5D0DB7B60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f0a9c-e2b0-4a0e-9f0c-bec1a4681825"/>
    <ds:schemaRef ds:uri="34e19c41-e7ae-4584-991d-a75118f417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8FE6CF-16D4-462A-BA1B-612B4C3F03A1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e0f0a9c-e2b0-4a0e-9f0c-bec1a4681825"/>
    <ds:schemaRef ds:uri="34e19c41-e7ae-4584-991d-a75118f417a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Szacunek wartości zamówienia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mariusz.wasilewski@um.warszawa.pl</dc:creator>
  <cp:keywords/>
  <dc:description/>
  <cp:lastModifiedBy>Wasilewski Mariusz</cp:lastModifiedBy>
  <cp:revision/>
  <dcterms:created xsi:type="dcterms:W3CDTF">2015-06-05T18:19:34Z</dcterms:created>
  <dcterms:modified xsi:type="dcterms:W3CDTF">2025-09-10T09:56:25Z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0x010100734AC99821EDD7409CC17B544BD9AA10</vt:lpwstr>
  </property>
</Properties>
</file>